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<sst xmlns="http://schemas.openxmlformats.org/spreadsheetml/2006/main" count="126" uniqueCount="72">
  <si>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</si>
  <si>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</si>
  <si>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</si>
  <si>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</si>
  <si>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</si>
  <si>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</si>
  <si>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</si>
  <si>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</si>
  <si>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1.Остаток средств</t>
  </si>
  <si>
    <t>в том числе</t>
  </si>
  <si>
    <t>3.Выплаты,  всего</t>
  </si>
  <si>
    <t>из нее стимулирующие выплаты</t>
  </si>
  <si>
    <t>3.5.Транспортные услуги</t>
  </si>
  <si>
    <t>3.6.Коммунальные услуги всего</t>
  </si>
  <si>
    <t>оплата отопления</t>
  </si>
  <si>
    <t>оплата водоснабжения помещения</t>
  </si>
  <si>
    <t>оплата потребления электрической энергии</t>
  </si>
  <si>
    <t>оплата за перекачку и очистку сточных вод</t>
  </si>
  <si>
    <t>3.7.Арендная плата за пользование имуществом</t>
  </si>
  <si>
    <t>в том числе: ремонт зданий и сооружений</t>
  </si>
  <si>
    <t>3.10.Безвозмездные перечисления организации</t>
  </si>
  <si>
    <t>3.11.Пособия по социальной помощи населению</t>
  </si>
  <si>
    <t>3.13.Приобретение нематериальных активов</t>
  </si>
  <si>
    <t xml:space="preserve">в том числе </t>
  </si>
  <si>
    <t>приобретение продуктов питания</t>
  </si>
  <si>
    <t>приобретение  медикаментов</t>
  </si>
  <si>
    <t xml:space="preserve">оплата горюче-смазочных материалов </t>
  </si>
  <si>
    <t>оплата за дрова</t>
  </si>
  <si>
    <t>3.15.Прочие расходы. Всего:</t>
  </si>
  <si>
    <t>уплата налогов от полученных доходов от платных услуг</t>
  </si>
  <si>
    <t>налог на имущество</t>
  </si>
  <si>
    <t xml:space="preserve">налог на землю </t>
  </si>
  <si>
    <t>плата за негативное воздействие на окружающую среду</t>
  </si>
  <si>
    <t>транспортный налог</t>
  </si>
  <si>
    <t>4. Остаток средств</t>
  </si>
  <si>
    <t>5.Справочно:</t>
  </si>
  <si>
    <t>Обьем публичных обязательств перед физическими лицами, подлежащих исполнению в денежной форме, всего</t>
  </si>
  <si>
    <t>МП</t>
  </si>
  <si>
    <t>Согласовано финансовым отделом:</t>
  </si>
  <si>
    <t>Нач. отдела бухг. учета и отчетности(1,2,3)____________________</t>
  </si>
  <si>
    <t>Начальник бюджетного отдела (раз.3,п.7)_____________________</t>
  </si>
  <si>
    <t xml:space="preserve">         4.Показатели по поступлениям и выплатам учреждениям</t>
  </si>
  <si>
    <t>соц.питание</t>
  </si>
  <si>
    <t>летний лагерь</t>
  </si>
  <si>
    <t>в т.ч. налог на имущество</t>
  </si>
  <si>
    <t xml:space="preserve">  Руководитель Учреждения ______________Соловьева Г.М.</t>
  </si>
  <si>
    <t>МДОУ Детский сад №3</t>
  </si>
  <si>
    <t>местный бюджет (1.0701.011012002Г) ВСЕГО</t>
  </si>
  <si>
    <t>2.5.Поступления от иной приносящей доход деятельности          Всего:</t>
  </si>
  <si>
    <t>предпринимательская деятельность (1.0000.0000000002)</t>
  </si>
  <si>
    <t>местный бюджет (1.0701.011022002Г)(проведение ремонта)</t>
  </si>
  <si>
    <t>местный бюджет (1.0701.011022001Г)(обеспечение комплексной безопасности)</t>
  </si>
  <si>
    <t>местный бюджет (1.0701.011012001Г)(уплата налога на имущество)</t>
  </si>
  <si>
    <t>2.2.субсидии на выполнение муниципального задания  1.0701.011012001Г</t>
  </si>
  <si>
    <t>2.3.субсидии на выполнение муниципального задания  1.0701.011012002Г</t>
  </si>
  <si>
    <t>2.4.субсидии на выполнение муниципального задания  1.0701.011022001Г</t>
  </si>
  <si>
    <t>2.5.субсидии на выполнение муниципального задания  1.0701.011022002Г</t>
  </si>
  <si>
    <t xml:space="preserve">родительская плата </t>
  </si>
  <si>
    <t>3.1.Заработная плата код 111.211</t>
  </si>
  <si>
    <t>3.3.начисления на выплаты по оплате труда код 119.213</t>
  </si>
  <si>
    <t>3.4.Услуги связи код 244.221</t>
  </si>
  <si>
    <t>3.8.работы, услуги по содержанию имущества, всего код 244.225</t>
  </si>
  <si>
    <t>3.9.Прочие работы и услуги  код 244.226</t>
  </si>
  <si>
    <t>3.12.Приобретение основных средств, код 244.310</t>
  </si>
  <si>
    <t>3.14.Приобретение материальных запасов, всего код 244.340</t>
  </si>
  <si>
    <t>3.6.Коммунальные услуги всего код 244.223</t>
  </si>
  <si>
    <t>дата "02" января 2018 года</t>
  </si>
  <si>
    <t>2.1.субсидии на выполнение муниципального задания  1.0701.0110110740</t>
  </si>
  <si>
    <t>Субвенции (1.0701.0110110740) ВСЕГО</t>
  </si>
  <si>
    <t>2.Поступления, 60400000000000000131 всего</t>
  </si>
  <si>
    <t>3.15.Прочие расходы. Всего:  код 851.291</t>
  </si>
  <si>
    <t>3.15.Прочие расходы. Всего:  код 853.292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</si>
</sst>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82">
      <selection activeCell="A89" sqref="A89"/>
    </sheetView>
  </sheetViews>
  <sheetFormatPr defaultColWidth="9.00390625" defaultRowHeight="12.75"/>
  <cols>
    <col min="1" max="1" width="58.125" style="0" customWidth="1"/>
    <col min="2" max="2" width="14.875" style="0" customWidth="1"/>
    <col min="3" max="3" width="13.625" style="0" customWidth="1"/>
    <col min="4" max="4" width="14.75390625" style="0" customWidth="1"/>
    <col min="5" max="5" width="14.375" style="0" customWidth="1"/>
    <col min="6" max="6" width="15.125" style="0" customWidth="1"/>
    <col min="8" max="8" width="9.625" style="0" bestFit="1" customWidth="1"/>
  </cols>
  <sheetData>
    <row r="1" spans="1:6" ht="12.75">
      <c r="A1" s="21" t="s">
        <v>46</v>
      </c>
      <c r="B1" s="21"/>
      <c r="C1" s="21"/>
      <c r="D1" s="21"/>
      <c r="E1" s="21"/>
      <c r="F1" s="21"/>
    </row>
    <row r="2" spans="1:6" ht="12.75">
      <c r="A2" s="22" t="s">
        <v>41</v>
      </c>
      <c r="B2" s="22"/>
      <c r="C2" s="22"/>
      <c r="D2" s="22"/>
      <c r="E2" s="22"/>
      <c r="F2" s="22"/>
    </row>
    <row r="3" spans="1:6" ht="12.75">
      <c r="A3" s="23" t="s">
        <v>0</v>
      </c>
      <c r="B3" s="23" t="s">
        <v>1</v>
      </c>
      <c r="C3" s="23"/>
      <c r="D3" s="23"/>
      <c r="E3" s="23"/>
      <c r="F3" s="23"/>
    </row>
    <row r="4" spans="1:6" ht="12.75">
      <c r="A4" s="23"/>
      <c r="B4" s="23" t="s">
        <v>2</v>
      </c>
      <c r="C4" s="23" t="s">
        <v>3</v>
      </c>
      <c r="D4" s="23"/>
      <c r="E4" s="23"/>
      <c r="F4" s="23"/>
    </row>
    <row r="5" spans="1:6" ht="12.75">
      <c r="A5" s="23"/>
      <c r="B5" s="23"/>
      <c r="C5" s="8" t="s">
        <v>4</v>
      </c>
      <c r="D5" s="8" t="s">
        <v>5</v>
      </c>
      <c r="E5" s="8" t="s">
        <v>6</v>
      </c>
      <c r="F5" s="8" t="s">
        <v>7</v>
      </c>
    </row>
    <row r="6" spans="1:6" ht="12.75">
      <c r="A6" s="3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2.75">
      <c r="A7" s="4" t="s">
        <v>8</v>
      </c>
      <c r="B7" s="9"/>
      <c r="C7" s="9"/>
      <c r="D7" s="9"/>
      <c r="E7" s="9"/>
      <c r="F7" s="9"/>
    </row>
    <row r="8" spans="1:6" ht="12.75">
      <c r="A8" s="4" t="s">
        <v>69</v>
      </c>
      <c r="B8" s="11">
        <f>SUM(B10:B16)</f>
        <v>6631580</v>
      </c>
      <c r="C8" s="11">
        <f>SUM(C10:C16)</f>
        <v>1841320</v>
      </c>
      <c r="D8" s="11">
        <f>SUM(D10:D16)</f>
        <v>1593120</v>
      </c>
      <c r="E8" s="11">
        <f>SUM(E10:E16)</f>
        <v>1593120</v>
      </c>
      <c r="F8" s="11">
        <f>SUM(F10:F16)</f>
        <v>1593120</v>
      </c>
    </row>
    <row r="9" spans="1:6" ht="12.75">
      <c r="A9" s="5" t="s">
        <v>9</v>
      </c>
      <c r="B9" s="10"/>
      <c r="C9" s="10"/>
      <c r="D9" s="10"/>
      <c r="E9" s="10"/>
      <c r="F9" s="10"/>
    </row>
    <row r="10" spans="1:6" ht="25.5">
      <c r="A10" s="5" t="s">
        <v>67</v>
      </c>
      <c r="B10" s="12">
        <f>B22</f>
        <v>3356880</v>
      </c>
      <c r="C10" s="12">
        <f>C22</f>
        <v>836495</v>
      </c>
      <c r="D10" s="12">
        <f>D22</f>
        <v>836495</v>
      </c>
      <c r="E10" s="12">
        <f>E22</f>
        <v>836495</v>
      </c>
      <c r="F10" s="12">
        <f>F22</f>
        <v>836495</v>
      </c>
    </row>
    <row r="11" spans="1:6" ht="25.5">
      <c r="A11" s="5" t="s">
        <v>53</v>
      </c>
      <c r="B11" s="12">
        <f>B57</f>
        <v>27000</v>
      </c>
      <c r="C11" s="12">
        <f>C57</f>
        <v>27000</v>
      </c>
      <c r="D11" s="12">
        <f>D57</f>
        <v>0</v>
      </c>
      <c r="E11" s="12">
        <f>E57</f>
        <v>0</v>
      </c>
      <c r="F11" s="12">
        <f>F57</f>
        <v>0</v>
      </c>
    </row>
    <row r="12" spans="1:6" ht="25.5">
      <c r="A12" s="5" t="s">
        <v>54</v>
      </c>
      <c r="B12" s="12">
        <f>B61</f>
        <v>2821000</v>
      </c>
      <c r="C12" s="12">
        <f>C61</f>
        <v>851125</v>
      </c>
      <c r="D12" s="12">
        <f>D61</f>
        <v>656625</v>
      </c>
      <c r="E12" s="12">
        <f>E61</f>
        <v>656625</v>
      </c>
      <c r="F12" s="12">
        <f>F61</f>
        <v>656625</v>
      </c>
    </row>
    <row r="13" spans="1:6" ht="25.5">
      <c r="A13" s="5" t="s">
        <v>55</v>
      </c>
      <c r="B13" s="12">
        <f>B96</f>
        <v>26700</v>
      </c>
      <c r="C13" s="12">
        <f>C96</f>
        <v>26700</v>
      </c>
      <c r="D13" s="12">
        <f>D96</f>
        <v>0</v>
      </c>
      <c r="E13" s="12">
        <f>E96</f>
        <v>0</v>
      </c>
      <c r="F13" s="12">
        <f>F96</f>
        <v>0</v>
      </c>
    </row>
    <row r="14" spans="1:6" ht="25.5">
      <c r="A14" s="5" t="s">
        <v>56</v>
      </c>
      <c r="B14" s="12">
        <f>B100</f>
        <v>0</v>
      </c>
      <c r="C14" s="12">
        <f>C100</f>
        <v>0</v>
      </c>
      <c r="D14" s="12">
        <f>D100</f>
        <v>0</v>
      </c>
      <c r="E14" s="12">
        <f>E100</f>
        <v>0</v>
      </c>
      <c r="F14" s="12">
        <f>F100</f>
        <v>0</v>
      </c>
    </row>
    <row r="15" spans="1:6" ht="12.75">
      <c r="A15" s="5"/>
      <c r="B15" s="10"/>
      <c r="C15" s="10"/>
      <c r="D15" s="10"/>
      <c r="E15" s="10"/>
      <c r="F15" s="10"/>
    </row>
    <row r="16" spans="1:6" ht="25.5">
      <c r="A16" s="5" t="s">
        <v>48</v>
      </c>
      <c r="B16" s="12">
        <f>B18+B19+B20</f>
        <v>400000</v>
      </c>
      <c r="C16" s="12">
        <f>C18+C19+C20</f>
        <v>100000</v>
      </c>
      <c r="D16" s="12">
        <f>D18+D19+D20</f>
        <v>100000</v>
      </c>
      <c r="E16" s="12">
        <f>E18+E19+E20</f>
        <v>100000</v>
      </c>
      <c r="F16" s="12">
        <f>F18+F19+F20</f>
        <v>100000</v>
      </c>
    </row>
    <row r="17" spans="1:6" ht="12.75">
      <c r="A17" s="5" t="s">
        <v>9</v>
      </c>
      <c r="B17" s="10"/>
      <c r="C17" s="10"/>
      <c r="D17" s="10"/>
      <c r="E17" s="10"/>
      <c r="F17" s="10"/>
    </row>
    <row r="18" spans="1:6" ht="12.75">
      <c r="A18" s="5" t="s">
        <v>42</v>
      </c>
      <c r="B18" s="12"/>
      <c r="C18" s="12">
        <f>B18/9*3</f>
        <v>0</v>
      </c>
      <c r="D18" s="12">
        <f>B18/9*2</f>
        <v>0</v>
      </c>
      <c r="E18" s="12">
        <f>B18/9</f>
        <v>0</v>
      </c>
      <c r="F18" s="12">
        <f>B18/9*3</f>
        <v>0</v>
      </c>
    </row>
    <row r="19" spans="1:6" ht="12.75">
      <c r="A19" s="5" t="s">
        <v>57</v>
      </c>
      <c r="B19" s="12">
        <f>B104</f>
        <v>400000</v>
      </c>
      <c r="C19" s="12">
        <f>B19*0.25</f>
        <v>100000</v>
      </c>
      <c r="D19" s="12">
        <f>B19*0.25</f>
        <v>100000</v>
      </c>
      <c r="E19" s="12">
        <f>B19*0.25</f>
        <v>100000</v>
      </c>
      <c r="F19" s="12">
        <f>B19*0.25</f>
        <v>100000</v>
      </c>
    </row>
    <row r="20" spans="1:6" ht="12.75">
      <c r="A20" s="5" t="s">
        <v>43</v>
      </c>
      <c r="B20" s="12"/>
      <c r="C20" s="10"/>
      <c r="D20" s="12">
        <f>B20*0.5</f>
        <v>0</v>
      </c>
      <c r="E20" s="12">
        <f>B20*0.5</f>
        <v>0</v>
      </c>
      <c r="F20" s="12"/>
    </row>
    <row r="21" spans="1:6" ht="12.75">
      <c r="A21" s="18" t="s">
        <v>68</v>
      </c>
      <c r="B21" s="19"/>
      <c r="C21" s="19"/>
      <c r="D21" s="19"/>
      <c r="E21" s="19"/>
      <c r="F21" s="20"/>
    </row>
    <row r="22" spans="1:6" ht="12.75">
      <c r="A22" s="4" t="s">
        <v>10</v>
      </c>
      <c r="B22" s="11">
        <f>B24+B26+B27+B36+B38+B41+B43</f>
        <v>3356880</v>
      </c>
      <c r="C22" s="11">
        <f>C24+C26+C27+C36+C38+C43</f>
        <v>836495</v>
      </c>
      <c r="D22" s="11">
        <f>D24+D26+D27+D36+D38+D43</f>
        <v>836495</v>
      </c>
      <c r="E22" s="11">
        <f>E24+E26+E27+E36+E38+E43</f>
        <v>836495</v>
      </c>
      <c r="F22" s="11">
        <f>F24+F26+F27+F36+F38+F43</f>
        <v>836495</v>
      </c>
    </row>
    <row r="23" spans="1:6" ht="12.75">
      <c r="A23" s="5" t="s">
        <v>9</v>
      </c>
      <c r="B23" s="10"/>
      <c r="C23" s="10"/>
      <c r="D23" s="10"/>
      <c r="E23" s="12"/>
      <c r="F23" s="10"/>
    </row>
    <row r="24" spans="1:6" ht="12.75">
      <c r="A24" s="5" t="s">
        <v>58</v>
      </c>
      <c r="B24" s="12">
        <v>2543640</v>
      </c>
      <c r="C24" s="12">
        <f>B24*0.25</f>
        <v>635910</v>
      </c>
      <c r="D24" s="12">
        <f>B24*0.25</f>
        <v>635910</v>
      </c>
      <c r="E24" s="12">
        <f>B24*0.25</f>
        <v>635910</v>
      </c>
      <c r="F24" s="12">
        <f>B24-C24-D24-E24</f>
        <v>635910</v>
      </c>
    </row>
    <row r="25" spans="1:6" ht="12.75">
      <c r="A25" s="5" t="s">
        <v>11</v>
      </c>
      <c r="B25" s="12"/>
      <c r="C25" s="10"/>
      <c r="D25" s="10"/>
      <c r="E25" s="12"/>
      <c r="F25" s="12"/>
    </row>
    <row r="26" spans="1:6" ht="12.75">
      <c r="A26" s="5" t="s">
        <v>59</v>
      </c>
      <c r="B26" s="12">
        <v>768180</v>
      </c>
      <c r="C26" s="12">
        <f>B26*0.25</f>
        <v>192045</v>
      </c>
      <c r="D26" s="12">
        <f>B26*0.25</f>
        <v>192045</v>
      </c>
      <c r="E26" s="12">
        <f>B26*0.25</f>
        <v>192045</v>
      </c>
      <c r="F26" s="12">
        <f>B26-C26-D26-E26</f>
        <v>192045</v>
      </c>
    </row>
    <row r="27" spans="1:6" ht="12.75">
      <c r="A27" s="5" t="s">
        <v>60</v>
      </c>
      <c r="B27" s="12">
        <v>14160</v>
      </c>
      <c r="C27" s="12">
        <f>B27*0.25</f>
        <v>3540</v>
      </c>
      <c r="D27" s="12">
        <f>B27*0.25</f>
        <v>3540</v>
      </c>
      <c r="E27" s="12">
        <f>B27*0.25</f>
        <v>3540</v>
      </c>
      <c r="F27" s="12">
        <f>B27*0.25</f>
        <v>3540</v>
      </c>
    </row>
    <row r="28" spans="1:6" ht="12.75">
      <c r="A28" s="5" t="s">
        <v>12</v>
      </c>
      <c r="B28" s="12"/>
      <c r="C28" s="10"/>
      <c r="D28" s="10"/>
      <c r="E28" s="12"/>
      <c r="F28" s="12"/>
    </row>
    <row r="29" spans="1:6" ht="12.75">
      <c r="A29" s="5" t="s">
        <v>13</v>
      </c>
      <c r="B29" s="10"/>
      <c r="C29" s="10"/>
      <c r="D29" s="10"/>
      <c r="E29" s="12"/>
      <c r="F29" s="12"/>
    </row>
    <row r="30" spans="1:6" ht="12.75">
      <c r="A30" s="5" t="s">
        <v>9</v>
      </c>
      <c r="B30" s="10"/>
      <c r="C30" s="10"/>
      <c r="D30" s="10"/>
      <c r="E30" s="10"/>
      <c r="F30" s="10"/>
    </row>
    <row r="31" spans="1:6" ht="12.75">
      <c r="A31" s="6" t="s">
        <v>14</v>
      </c>
      <c r="B31" s="10"/>
      <c r="C31" s="10"/>
      <c r="D31" s="10"/>
      <c r="E31" s="10"/>
      <c r="F31" s="10"/>
    </row>
    <row r="32" spans="1:6" ht="12.75">
      <c r="A32" s="6" t="s">
        <v>15</v>
      </c>
      <c r="B32" s="12"/>
      <c r="C32" s="10"/>
      <c r="D32" s="10"/>
      <c r="E32" s="12"/>
      <c r="F32" s="12"/>
    </row>
    <row r="33" spans="1:6" ht="12.75">
      <c r="A33" s="6" t="s">
        <v>16</v>
      </c>
      <c r="B33" s="10"/>
      <c r="C33" s="10"/>
      <c r="D33" s="10"/>
      <c r="E33" s="12"/>
      <c r="F33" s="12"/>
    </row>
    <row r="34" spans="1:6" ht="12.75">
      <c r="A34" s="6" t="s">
        <v>17</v>
      </c>
      <c r="B34" s="12"/>
      <c r="C34" s="10"/>
      <c r="D34" s="10"/>
      <c r="E34" s="12"/>
      <c r="F34" s="12"/>
    </row>
    <row r="35" spans="1:6" ht="12.75">
      <c r="A35" s="6" t="s">
        <v>18</v>
      </c>
      <c r="B35" s="10"/>
      <c r="C35" s="10"/>
      <c r="D35" s="10"/>
      <c r="E35" s="10"/>
      <c r="F35" s="10"/>
    </row>
    <row r="36" spans="1:6" ht="12.75" customHeight="1">
      <c r="A36" s="15" t="s">
        <v>61</v>
      </c>
      <c r="B36" s="12">
        <v>2000</v>
      </c>
      <c r="C36" s="12">
        <f>B36*0.25</f>
        <v>500</v>
      </c>
      <c r="D36" s="12">
        <f>B36*0.25</f>
        <v>500</v>
      </c>
      <c r="E36" s="12">
        <f>B36*0.25</f>
        <v>500</v>
      </c>
      <c r="F36" s="12">
        <f>B36*0.25</f>
        <v>500</v>
      </c>
    </row>
    <row r="37" spans="1:6" ht="12.75">
      <c r="A37" s="6" t="s">
        <v>19</v>
      </c>
      <c r="B37" s="12"/>
      <c r="C37" s="12"/>
      <c r="D37" s="12"/>
      <c r="E37" s="12"/>
      <c r="F37" s="12"/>
    </row>
    <row r="38" spans="1:6" ht="12.75">
      <c r="A38" s="16" t="s">
        <v>62</v>
      </c>
      <c r="B38" s="12">
        <v>18000</v>
      </c>
      <c r="C38" s="12">
        <f>B38*0.25</f>
        <v>4500</v>
      </c>
      <c r="D38" s="12">
        <f>B38*0.25</f>
        <v>4500</v>
      </c>
      <c r="E38" s="12">
        <f>B38*0.25</f>
        <v>4500</v>
      </c>
      <c r="F38" s="12">
        <f>B38*0.25</f>
        <v>4500</v>
      </c>
    </row>
    <row r="39" spans="1:6" ht="12.75">
      <c r="A39" s="7" t="s">
        <v>20</v>
      </c>
      <c r="B39" s="10"/>
      <c r="C39" s="12"/>
      <c r="D39" s="12"/>
      <c r="E39" s="12"/>
      <c r="F39" s="12"/>
    </row>
    <row r="40" spans="1:6" ht="12.75">
      <c r="A40" s="6" t="s">
        <v>21</v>
      </c>
      <c r="B40" s="10"/>
      <c r="C40" s="12"/>
      <c r="D40" s="12"/>
      <c r="E40" s="12"/>
      <c r="F40" s="12"/>
    </row>
    <row r="41" spans="1:6" ht="12.75">
      <c r="A41" s="15" t="s">
        <v>63</v>
      </c>
      <c r="B41" s="12">
        <v>10900</v>
      </c>
      <c r="C41" s="12">
        <f>B41*0.25</f>
        <v>2725</v>
      </c>
      <c r="D41" s="12">
        <f>B41*0.25</f>
        <v>2725</v>
      </c>
      <c r="E41" s="12">
        <f>B41*0.25</f>
        <v>2725</v>
      </c>
      <c r="F41" s="12">
        <f>B41*0.25</f>
        <v>2725</v>
      </c>
    </row>
    <row r="42" spans="1:6" ht="12.75">
      <c r="A42" s="6" t="s">
        <v>22</v>
      </c>
      <c r="B42" s="10"/>
      <c r="C42" s="12"/>
      <c r="D42" s="12"/>
      <c r="E42" s="12"/>
      <c r="F42" s="12"/>
    </row>
    <row r="43" spans="1:6" ht="12.75">
      <c r="A43" s="15" t="s">
        <v>64</v>
      </c>
      <c r="B43" s="12"/>
      <c r="C43" s="12">
        <f>B43*0.25</f>
        <v>0</v>
      </c>
      <c r="D43" s="12">
        <f>B43*0.25</f>
        <v>0</v>
      </c>
      <c r="E43" s="12">
        <f>B43*0.25</f>
        <v>0</v>
      </c>
      <c r="F43" s="12">
        <f>B43*0.25</f>
        <v>0</v>
      </c>
    </row>
    <row r="44" spans="1:6" ht="12.75">
      <c r="A44" s="6" t="s">
        <v>23</v>
      </c>
      <c r="B44" s="10"/>
      <c r="C44" s="10"/>
      <c r="D44" s="10"/>
      <c r="E44" s="10"/>
      <c r="F44" s="10"/>
    </row>
    <row r="45" spans="1:6" ht="12.75">
      <c r="A45" s="6" t="s">
        <v>24</v>
      </c>
      <c r="B45" s="12"/>
      <c r="C45" s="10"/>
      <c r="D45" s="10"/>
      <c r="E45" s="12"/>
      <c r="F45" s="12"/>
    </row>
    <row r="46" spans="1:6" ht="12.75">
      <c r="A46" s="6" t="s">
        <v>25</v>
      </c>
      <c r="B46" s="12"/>
      <c r="C46" s="10"/>
      <c r="D46" s="10"/>
      <c r="E46" s="12"/>
      <c r="F46" s="12"/>
    </row>
    <row r="47" spans="1:6" ht="12.75">
      <c r="A47" s="6" t="s">
        <v>26</v>
      </c>
      <c r="B47" s="10"/>
      <c r="C47" s="10"/>
      <c r="D47" s="10"/>
      <c r="E47" s="12"/>
      <c r="F47" s="12"/>
    </row>
    <row r="48" spans="1:6" ht="12.75">
      <c r="A48" s="6" t="s">
        <v>27</v>
      </c>
      <c r="B48" s="12"/>
      <c r="C48" s="10"/>
      <c r="D48" s="10"/>
      <c r="E48" s="12"/>
      <c r="F48" s="12"/>
    </row>
    <row r="49" spans="1:6" ht="12.75">
      <c r="A49" s="6" t="s">
        <v>28</v>
      </c>
      <c r="B49" s="10"/>
      <c r="C49" s="10"/>
      <c r="D49" s="10"/>
      <c r="E49" s="12"/>
      <c r="F49" s="12"/>
    </row>
    <row r="50" spans="1:6" ht="12.75">
      <c r="A50" s="6" t="s">
        <v>9</v>
      </c>
      <c r="B50" s="10"/>
      <c r="C50" s="10"/>
      <c r="D50" s="10"/>
      <c r="E50" s="10"/>
      <c r="F50" s="10"/>
    </row>
    <row r="51" spans="1:6" ht="12.75">
      <c r="A51" s="6" t="s">
        <v>29</v>
      </c>
      <c r="B51" s="10"/>
      <c r="C51" s="10"/>
      <c r="D51" s="10"/>
      <c r="E51" s="10"/>
      <c r="F51" s="10"/>
    </row>
    <row r="52" spans="1:6" ht="12.75">
      <c r="A52" s="6" t="s">
        <v>30</v>
      </c>
      <c r="B52" s="10"/>
      <c r="C52" s="10"/>
      <c r="D52" s="10"/>
      <c r="E52" s="12"/>
      <c r="F52" s="12"/>
    </row>
    <row r="53" spans="1:6" ht="12.75">
      <c r="A53" s="6" t="s">
        <v>31</v>
      </c>
      <c r="B53" s="10"/>
      <c r="C53" s="10"/>
      <c r="D53" s="10"/>
      <c r="E53" s="10"/>
      <c r="F53" s="10"/>
    </row>
    <row r="54" spans="1:6" ht="12.75">
      <c r="A54" s="6" t="s">
        <v>32</v>
      </c>
      <c r="B54" s="10"/>
      <c r="C54" s="10"/>
      <c r="D54" s="10"/>
      <c r="E54" s="10"/>
      <c r="F54" s="10"/>
    </row>
    <row r="55" spans="1:6" ht="12.75">
      <c r="A55" s="6" t="s">
        <v>33</v>
      </c>
      <c r="B55" s="10"/>
      <c r="C55" s="10"/>
      <c r="D55" s="10"/>
      <c r="E55" s="10"/>
      <c r="F55" s="10"/>
    </row>
    <row r="56" spans="1:6" ht="12.75">
      <c r="A56" s="18" t="s">
        <v>52</v>
      </c>
      <c r="B56" s="19"/>
      <c r="C56" s="19"/>
      <c r="D56" s="19"/>
      <c r="E56" s="19"/>
      <c r="F56" s="20"/>
    </row>
    <row r="57" spans="1:6" ht="12.75">
      <c r="A57" s="4" t="s">
        <v>10</v>
      </c>
      <c r="B57" s="11">
        <f>B58</f>
        <v>27000</v>
      </c>
      <c r="C57" s="11">
        <f>C58</f>
        <v>27000</v>
      </c>
      <c r="D57" s="11">
        <f>D58</f>
        <v>0</v>
      </c>
      <c r="E57" s="11">
        <f>E58</f>
        <v>0</v>
      </c>
      <c r="F57" s="11">
        <f>F58</f>
        <v>0</v>
      </c>
    </row>
    <row r="58" spans="1:6" ht="12.75">
      <c r="A58" s="15" t="s">
        <v>70</v>
      </c>
      <c r="B58" s="12">
        <v>27000</v>
      </c>
      <c r="C58" s="12">
        <f>B58</f>
        <v>27000</v>
      </c>
      <c r="D58" s="12"/>
      <c r="E58" s="12"/>
      <c r="F58" s="12"/>
    </row>
    <row r="59" spans="1:6" ht="12.75">
      <c r="A59" s="15" t="s">
        <v>44</v>
      </c>
      <c r="B59" s="12">
        <v>27000</v>
      </c>
      <c r="C59" s="12">
        <f>C58</f>
        <v>27000</v>
      </c>
      <c r="D59" s="12">
        <f>D58</f>
        <v>0</v>
      </c>
      <c r="E59" s="12">
        <f>E58</f>
        <v>0</v>
      </c>
      <c r="F59" s="12">
        <f>F58</f>
        <v>0</v>
      </c>
    </row>
    <row r="60" spans="1:6" ht="12.75">
      <c r="A60" s="18" t="s">
        <v>47</v>
      </c>
      <c r="B60" s="19"/>
      <c r="C60" s="19"/>
      <c r="D60" s="19"/>
      <c r="E60" s="19"/>
      <c r="F60" s="20"/>
    </row>
    <row r="61" spans="1:6" ht="12.75">
      <c r="A61" s="4" t="s">
        <v>10</v>
      </c>
      <c r="B61" s="11">
        <f>B63+B65+B66+B68+B75+B77+B82+B88</f>
        <v>2821000</v>
      </c>
      <c r="C61" s="11">
        <f>C63+C65+C66+C68+C75+C77+C82+C88</f>
        <v>851125</v>
      </c>
      <c r="D61" s="11">
        <f>D63+D65+D66+D68+D75+D77+D82+D88</f>
        <v>656625</v>
      </c>
      <c r="E61" s="11">
        <f>E63+E65+E66+E68+E75+E77+E82+E88</f>
        <v>656625</v>
      </c>
      <c r="F61" s="11">
        <f>F63+F65+F66+F68+F75+F77+F82+F88</f>
        <v>656625</v>
      </c>
    </row>
    <row r="62" spans="1:6" ht="12.75">
      <c r="A62" s="5" t="s">
        <v>9</v>
      </c>
      <c r="B62" s="10"/>
      <c r="C62" s="10"/>
      <c r="D62" s="10"/>
      <c r="E62" s="12"/>
      <c r="F62" s="10"/>
    </row>
    <row r="63" spans="1:6" ht="12.75">
      <c r="A63" s="5" t="s">
        <v>58</v>
      </c>
      <c r="B63" s="12">
        <v>1475000</v>
      </c>
      <c r="C63" s="12">
        <f>B63*0.25</f>
        <v>368750</v>
      </c>
      <c r="D63" s="12">
        <f>B63*0.25</f>
        <v>368750</v>
      </c>
      <c r="E63" s="12">
        <f>B63*0.25</f>
        <v>368750</v>
      </c>
      <c r="F63" s="12">
        <f>B63*0.25</f>
        <v>368750</v>
      </c>
    </row>
    <row r="64" spans="1:6" ht="12.75">
      <c r="A64" s="5" t="s">
        <v>11</v>
      </c>
      <c r="B64" s="12"/>
      <c r="C64" s="10"/>
      <c r="D64" s="10"/>
      <c r="E64" s="12"/>
      <c r="F64" s="12"/>
    </row>
    <row r="65" spans="1:6" ht="12.75">
      <c r="A65" s="5" t="s">
        <v>59</v>
      </c>
      <c r="B65" s="12">
        <v>446000</v>
      </c>
      <c r="C65" s="12">
        <f>B65*0.25</f>
        <v>111500</v>
      </c>
      <c r="D65" s="12">
        <f>B65*0.25</f>
        <v>111500</v>
      </c>
      <c r="E65" s="12">
        <f>B65*0.25</f>
        <v>111500</v>
      </c>
      <c r="F65" s="12">
        <f>B65*0.25</f>
        <v>111500</v>
      </c>
    </row>
    <row r="66" spans="1:6" ht="12.75">
      <c r="A66" s="5" t="s">
        <v>60</v>
      </c>
      <c r="B66" s="12">
        <v>18000</v>
      </c>
      <c r="C66" s="12">
        <f>B66*0.25</f>
        <v>4500</v>
      </c>
      <c r="D66" s="12">
        <f>B66*0.25</f>
        <v>4500</v>
      </c>
      <c r="E66" s="12">
        <f>B66*0.25</f>
        <v>4500</v>
      </c>
      <c r="F66" s="12">
        <f>B66*0.25</f>
        <v>4500</v>
      </c>
    </row>
    <row r="67" spans="1:6" ht="12.75">
      <c r="A67" s="5" t="s">
        <v>12</v>
      </c>
      <c r="B67" s="12"/>
      <c r="C67" s="10"/>
      <c r="D67" s="10"/>
      <c r="E67" s="12"/>
      <c r="F67" s="12"/>
    </row>
    <row r="68" spans="1:6" ht="12.75">
      <c r="A68" s="5" t="s">
        <v>65</v>
      </c>
      <c r="B68" s="12">
        <v>300000</v>
      </c>
      <c r="C68" s="12">
        <f>SUM(C70:C73)</f>
        <v>183375</v>
      </c>
      <c r="D68" s="12">
        <f>SUM(D70:D73)</f>
        <v>38875</v>
      </c>
      <c r="E68" s="12">
        <f>SUM(E70:E73)</f>
        <v>38875</v>
      </c>
      <c r="F68" s="12">
        <f>SUM(F70:F73)</f>
        <v>38875</v>
      </c>
    </row>
    <row r="69" spans="1:8" ht="12.75">
      <c r="A69" s="5" t="s">
        <v>9</v>
      </c>
      <c r="B69" s="12"/>
      <c r="C69" s="10"/>
      <c r="D69" s="10"/>
      <c r="E69" s="10"/>
      <c r="F69" s="10"/>
      <c r="H69" s="17"/>
    </row>
    <row r="70" spans="1:6" ht="12.75">
      <c r="A70" s="6" t="s">
        <v>14</v>
      </c>
      <c r="B70" s="12">
        <v>144500</v>
      </c>
      <c r="C70" s="12">
        <f>B70</f>
        <v>144500</v>
      </c>
      <c r="D70" s="10"/>
      <c r="E70" s="10"/>
      <c r="F70" s="10"/>
    </row>
    <row r="71" spans="1:6" ht="12.75">
      <c r="A71" s="6" t="s">
        <v>15</v>
      </c>
      <c r="B71" s="12">
        <v>20034</v>
      </c>
      <c r="C71" s="12">
        <f>B71*0.25</f>
        <v>5008.5</v>
      </c>
      <c r="D71" s="12">
        <v>5008.5</v>
      </c>
      <c r="E71" s="12">
        <v>5008.5</v>
      </c>
      <c r="F71" s="12">
        <v>5008.5</v>
      </c>
    </row>
    <row r="72" spans="1:6" ht="12.75">
      <c r="A72" s="6" t="s">
        <v>16</v>
      </c>
      <c r="B72" s="12">
        <v>101466</v>
      </c>
      <c r="C72" s="12">
        <f>B72*0.25</f>
        <v>25366.5</v>
      </c>
      <c r="D72" s="12">
        <f>B72*0.25</f>
        <v>25366.5</v>
      </c>
      <c r="E72" s="12">
        <f>B72*0.25</f>
        <v>25366.5</v>
      </c>
      <c r="F72" s="12">
        <f>B72*0.25</f>
        <v>25366.5</v>
      </c>
    </row>
    <row r="73" spans="1:8" ht="12.75">
      <c r="A73" s="6" t="s">
        <v>17</v>
      </c>
      <c r="B73" s="12">
        <v>34000</v>
      </c>
      <c r="C73" s="12">
        <v>8500</v>
      </c>
      <c r="D73" s="12">
        <v>8500</v>
      </c>
      <c r="E73" s="12">
        <v>8500</v>
      </c>
      <c r="F73" s="12">
        <v>8500</v>
      </c>
      <c r="H73" s="17"/>
    </row>
    <row r="74" spans="1:6" ht="12.75">
      <c r="A74" s="6" t="s">
        <v>18</v>
      </c>
      <c r="B74" s="10"/>
      <c r="C74" s="10"/>
      <c r="D74" s="10"/>
      <c r="E74" s="10"/>
      <c r="F74" s="10"/>
    </row>
    <row r="75" spans="1:6" ht="12" customHeight="1">
      <c r="A75" s="15" t="s">
        <v>61</v>
      </c>
      <c r="B75" s="12">
        <v>10000</v>
      </c>
      <c r="C75" s="12">
        <f>B75</f>
        <v>10000</v>
      </c>
      <c r="D75" s="12"/>
      <c r="E75" s="12"/>
      <c r="F75" s="12"/>
    </row>
    <row r="76" spans="1:6" ht="12.75">
      <c r="A76" s="6" t="s">
        <v>19</v>
      </c>
      <c r="B76" s="12"/>
      <c r="C76" s="12"/>
      <c r="D76" s="10"/>
      <c r="E76" s="12"/>
      <c r="F76" s="12"/>
    </row>
    <row r="77" spans="1:6" ht="12.75">
      <c r="A77" s="16" t="s">
        <v>62</v>
      </c>
      <c r="B77" s="12">
        <v>40000</v>
      </c>
      <c r="C77" s="12">
        <f>B77</f>
        <v>40000</v>
      </c>
      <c r="D77" s="12"/>
      <c r="E77" s="12"/>
      <c r="F77" s="12"/>
    </row>
    <row r="78" spans="1:6" ht="12.75">
      <c r="A78" s="7" t="s">
        <v>20</v>
      </c>
      <c r="B78" s="10"/>
      <c r="C78" s="10"/>
      <c r="D78" s="10"/>
      <c r="E78" s="10"/>
      <c r="F78" s="10"/>
    </row>
    <row r="79" spans="1:6" ht="12.75">
      <c r="A79" s="6" t="s">
        <v>21</v>
      </c>
      <c r="B79" s="10"/>
      <c r="C79" s="10"/>
      <c r="D79" s="10"/>
      <c r="E79" s="10"/>
      <c r="F79" s="10"/>
    </row>
    <row r="80" spans="1:6" ht="12.75">
      <c r="A80" s="15" t="s">
        <v>63</v>
      </c>
      <c r="B80" s="12"/>
      <c r="C80" s="10"/>
      <c r="D80" s="10"/>
      <c r="E80" s="12"/>
      <c r="F80" s="12"/>
    </row>
    <row r="81" spans="1:6" ht="12.75">
      <c r="A81" s="6" t="s">
        <v>22</v>
      </c>
      <c r="B81" s="10"/>
      <c r="C81" s="10"/>
      <c r="D81" s="10"/>
      <c r="E81" s="10"/>
      <c r="F81" s="10"/>
    </row>
    <row r="82" spans="1:6" ht="12.75">
      <c r="A82" s="15" t="s">
        <v>64</v>
      </c>
      <c r="B82" s="12">
        <v>532000</v>
      </c>
      <c r="C82" s="12">
        <f>B82*0.25</f>
        <v>133000</v>
      </c>
      <c r="D82" s="12">
        <f>B82*0.25</f>
        <v>133000</v>
      </c>
      <c r="E82" s="12">
        <f>B82*0.25</f>
        <v>133000</v>
      </c>
      <c r="F82" s="12">
        <f>B82-C82-D82-E82</f>
        <v>133000</v>
      </c>
    </row>
    <row r="83" spans="1:6" ht="12.75">
      <c r="A83" s="6" t="s">
        <v>23</v>
      </c>
      <c r="B83" s="10"/>
      <c r="C83" s="10"/>
      <c r="D83" s="10"/>
      <c r="E83" s="10"/>
      <c r="F83" s="10"/>
    </row>
    <row r="84" spans="1:6" ht="12.75">
      <c r="A84" s="6" t="s">
        <v>24</v>
      </c>
      <c r="B84" s="12">
        <v>498000</v>
      </c>
      <c r="C84" s="12">
        <f>B84*0.25</f>
        <v>124500</v>
      </c>
      <c r="D84" s="12">
        <f>B84*0.38</f>
        <v>189240</v>
      </c>
      <c r="E84" s="12">
        <f>B84*0.12</f>
        <v>59760</v>
      </c>
      <c r="F84" s="12">
        <f>B84-C84-D84-E84</f>
        <v>124500</v>
      </c>
    </row>
    <row r="85" spans="1:6" ht="12.75">
      <c r="A85" s="6" t="s">
        <v>25</v>
      </c>
      <c r="B85" s="12">
        <v>6000</v>
      </c>
      <c r="C85" s="10">
        <f>B85*0.25</f>
        <v>1500</v>
      </c>
      <c r="D85" s="10">
        <f>B85*0.25</f>
        <v>1500</v>
      </c>
      <c r="E85" s="12">
        <f>B85*0.25</f>
        <v>1500</v>
      </c>
      <c r="F85" s="12">
        <f>B85*0.25</f>
        <v>1500</v>
      </c>
    </row>
    <row r="86" spans="1:6" ht="12.75">
      <c r="A86" s="6" t="s">
        <v>26</v>
      </c>
      <c r="B86" s="10"/>
      <c r="C86" s="10"/>
      <c r="D86" s="10"/>
      <c r="E86" s="12"/>
      <c r="F86" s="12"/>
    </row>
    <row r="87" spans="1:6" ht="12.75">
      <c r="A87" s="6" t="s">
        <v>27</v>
      </c>
      <c r="B87" s="12"/>
      <c r="C87" s="12"/>
      <c r="D87" s="10"/>
      <c r="E87" s="12"/>
      <c r="F87" s="12"/>
    </row>
    <row r="88" spans="1:6" ht="12.75">
      <c r="A88" s="15" t="s">
        <v>71</v>
      </c>
      <c r="B88" s="12"/>
      <c r="C88" s="12">
        <f>B88*0.25</f>
        <v>0</v>
      </c>
      <c r="D88" s="12">
        <f>B88*0.25</f>
        <v>0</v>
      </c>
      <c r="E88" s="12">
        <f>B88*0.25</f>
        <v>0</v>
      </c>
      <c r="F88" s="12">
        <f>B88*0.25</f>
        <v>0</v>
      </c>
    </row>
    <row r="89" spans="1:6" ht="12.75">
      <c r="A89" s="6" t="s">
        <v>9</v>
      </c>
      <c r="B89" s="10"/>
      <c r="C89" s="10"/>
      <c r="D89" s="10"/>
      <c r="E89" s="10"/>
      <c r="F89" s="10"/>
    </row>
    <row r="90" spans="1:6" ht="12.75">
      <c r="A90" s="6" t="s">
        <v>29</v>
      </c>
      <c r="B90" s="10"/>
      <c r="C90" s="10"/>
      <c r="D90" s="10"/>
      <c r="E90" s="10"/>
      <c r="F90" s="10"/>
    </row>
    <row r="91" spans="1:6" ht="12.75">
      <c r="A91" s="6" t="s">
        <v>30</v>
      </c>
      <c r="B91" s="10"/>
      <c r="C91" s="10"/>
      <c r="D91" s="10"/>
      <c r="E91" s="12"/>
      <c r="F91" s="12"/>
    </row>
    <row r="92" spans="1:6" ht="12.75">
      <c r="A92" s="6" t="s">
        <v>31</v>
      </c>
      <c r="B92" s="10"/>
      <c r="C92" s="10"/>
      <c r="D92" s="10"/>
      <c r="E92" s="10"/>
      <c r="F92" s="10"/>
    </row>
    <row r="93" spans="1:6" ht="12.75">
      <c r="A93" s="6" t="s">
        <v>32</v>
      </c>
      <c r="B93" s="10"/>
      <c r="C93" s="10"/>
      <c r="D93" s="10"/>
      <c r="E93" s="10"/>
      <c r="F93" s="10"/>
    </row>
    <row r="94" spans="1:6" ht="12.75">
      <c r="A94" s="6" t="s">
        <v>33</v>
      </c>
      <c r="B94" s="10"/>
      <c r="C94" s="10"/>
      <c r="D94" s="10"/>
      <c r="E94" s="10"/>
      <c r="F94" s="10"/>
    </row>
    <row r="95" spans="1:6" ht="12.75">
      <c r="A95" s="18" t="s">
        <v>51</v>
      </c>
      <c r="B95" s="19"/>
      <c r="C95" s="19"/>
      <c r="D95" s="19"/>
      <c r="E95" s="19"/>
      <c r="F95" s="20"/>
    </row>
    <row r="96" spans="1:6" ht="12.75">
      <c r="A96" s="4" t="s">
        <v>10</v>
      </c>
      <c r="B96" s="11">
        <f>SUM(B97:B98)</f>
        <v>26700</v>
      </c>
      <c r="C96" s="11">
        <f>SUM(C97:C98)</f>
        <v>26700</v>
      </c>
      <c r="D96" s="11">
        <f>SUM(D97:D98)</f>
        <v>0</v>
      </c>
      <c r="E96" s="11">
        <f>SUM(E97:E98)</f>
        <v>0</v>
      </c>
      <c r="F96" s="11">
        <f>SUM(F97:F98)</f>
        <v>0</v>
      </c>
    </row>
    <row r="97" spans="1:6" ht="13.5" customHeight="1">
      <c r="A97" s="15" t="s">
        <v>61</v>
      </c>
      <c r="B97" s="12">
        <v>20700</v>
      </c>
      <c r="C97" s="12">
        <f>B97</f>
        <v>20700</v>
      </c>
      <c r="D97" s="12"/>
      <c r="E97" s="12"/>
      <c r="F97" s="12"/>
    </row>
    <row r="98" spans="1:6" ht="13.5" customHeight="1">
      <c r="A98" s="16" t="s">
        <v>62</v>
      </c>
      <c r="B98" s="12">
        <v>6000</v>
      </c>
      <c r="C98" s="12">
        <f>B98</f>
        <v>6000</v>
      </c>
      <c r="D98" s="12"/>
      <c r="E98" s="12"/>
      <c r="F98" s="12"/>
    </row>
    <row r="99" spans="1:6" ht="12.75">
      <c r="A99" s="18" t="s">
        <v>50</v>
      </c>
      <c r="B99" s="19"/>
      <c r="C99" s="19"/>
      <c r="D99" s="19"/>
      <c r="E99" s="19"/>
      <c r="F99" s="20"/>
    </row>
    <row r="100" spans="1:6" ht="12.75">
      <c r="A100" s="4" t="s">
        <v>10</v>
      </c>
      <c r="B100" s="11">
        <f>B101</f>
        <v>0</v>
      </c>
      <c r="C100" s="11">
        <f>C101</f>
        <v>0</v>
      </c>
      <c r="D100" s="11">
        <f>D101</f>
        <v>0</v>
      </c>
      <c r="E100" s="11">
        <f>E101</f>
        <v>0</v>
      </c>
      <c r="F100" s="11">
        <f>F101</f>
        <v>0</v>
      </c>
    </row>
    <row r="101" spans="1:6" ht="13.5" customHeight="1">
      <c r="A101" s="15" t="s">
        <v>61</v>
      </c>
      <c r="B101" s="12"/>
      <c r="C101" s="12">
        <f>B101*0.25</f>
        <v>0</v>
      </c>
      <c r="D101" s="12">
        <f>B101*0.25</f>
        <v>0</v>
      </c>
      <c r="E101" s="12">
        <f>B101*0.25</f>
        <v>0</v>
      </c>
      <c r="F101" s="12">
        <f>B101*0.25</f>
        <v>0</v>
      </c>
    </row>
    <row r="102" spans="1:6" ht="12.75">
      <c r="A102" s="18" t="s">
        <v>49</v>
      </c>
      <c r="B102" s="19"/>
      <c r="C102" s="19"/>
      <c r="D102" s="19"/>
      <c r="E102" s="19"/>
      <c r="F102" s="20"/>
    </row>
    <row r="103" spans="1:6" ht="12.75">
      <c r="A103" s="4" t="s">
        <v>10</v>
      </c>
      <c r="B103" s="12"/>
      <c r="C103" s="12"/>
      <c r="D103" s="12"/>
      <c r="E103" s="12"/>
      <c r="F103" s="12"/>
    </row>
    <row r="104" spans="1:6" ht="12.75">
      <c r="A104" s="15" t="s">
        <v>64</v>
      </c>
      <c r="B104" s="11">
        <f>B106</f>
        <v>400000</v>
      </c>
      <c r="C104" s="11">
        <f>C106</f>
        <v>100000</v>
      </c>
      <c r="D104" s="11">
        <f>D106</f>
        <v>100000</v>
      </c>
      <c r="E104" s="11">
        <f>E106</f>
        <v>100000</v>
      </c>
      <c r="F104" s="11">
        <f>F106</f>
        <v>100000</v>
      </c>
    </row>
    <row r="105" spans="1:6" ht="12.75">
      <c r="A105" s="6" t="s">
        <v>23</v>
      </c>
      <c r="B105" s="12"/>
      <c r="C105" s="12"/>
      <c r="D105" s="12"/>
      <c r="E105" s="12"/>
      <c r="F105" s="12"/>
    </row>
    <row r="106" spans="1:6" ht="12.75">
      <c r="A106" s="6" t="s">
        <v>24</v>
      </c>
      <c r="B106" s="12">
        <v>400000</v>
      </c>
      <c r="C106" s="12">
        <f>B106*0.25</f>
        <v>100000</v>
      </c>
      <c r="D106" s="12">
        <f>B106*0.25</f>
        <v>100000</v>
      </c>
      <c r="E106" s="12">
        <f>B106*0.25</f>
        <v>100000</v>
      </c>
      <c r="F106" s="12">
        <f>B106*0.25</f>
        <v>100000</v>
      </c>
    </row>
    <row r="107" spans="1:6" ht="12.75">
      <c r="A107" s="4" t="s">
        <v>34</v>
      </c>
      <c r="B107" s="11">
        <f>B7+B8-B22-B57-B61-B96-B100-B104</f>
        <v>0</v>
      </c>
      <c r="C107" s="11"/>
      <c r="D107" s="11"/>
      <c r="E107" s="11"/>
      <c r="F107" s="11"/>
    </row>
    <row r="108" spans="1:6" ht="12.75">
      <c r="A108" s="5" t="s">
        <v>35</v>
      </c>
      <c r="B108" s="10"/>
      <c r="C108" s="10"/>
      <c r="D108" s="10"/>
      <c r="E108" s="10"/>
      <c r="F108" s="10"/>
    </row>
    <row r="109" spans="1:6" ht="25.5">
      <c r="A109" s="5" t="s">
        <v>36</v>
      </c>
      <c r="B109" s="10"/>
      <c r="C109" s="10"/>
      <c r="D109" s="10"/>
      <c r="E109" s="10"/>
      <c r="F109" s="10"/>
    </row>
    <row r="110" spans="2:6" ht="12.75">
      <c r="B110" s="13"/>
      <c r="C110" s="13"/>
      <c r="D110" s="13"/>
      <c r="E110" s="13"/>
      <c r="F110" s="13"/>
    </row>
    <row r="111" spans="1:7" ht="12.75">
      <c r="A111" s="14" t="s">
        <v>45</v>
      </c>
      <c r="B111" s="14"/>
      <c r="C111" s="14" t="s">
        <v>38</v>
      </c>
      <c r="D111" s="14"/>
      <c r="E111" s="14"/>
      <c r="F111" s="14"/>
      <c r="G111" s="14"/>
    </row>
    <row r="112" spans="1:7" ht="12.75">
      <c r="A112" s="14"/>
      <c r="B112" s="14"/>
      <c r="C112" s="14" t="s">
        <v>39</v>
      </c>
      <c r="D112" s="14"/>
      <c r="E112" s="14"/>
      <c r="F112" s="14"/>
      <c r="G112" s="14"/>
    </row>
    <row r="113" spans="1:7" ht="12.75">
      <c r="A113" s="14" t="s">
        <v>37</v>
      </c>
      <c r="B113" s="14"/>
      <c r="C113" s="14"/>
      <c r="D113" s="14"/>
      <c r="E113" s="14"/>
      <c r="F113" s="14"/>
      <c r="G113" s="14"/>
    </row>
    <row r="114" spans="1:7" ht="12.75">
      <c r="A114" s="14"/>
      <c r="B114" s="14"/>
      <c r="C114" s="14" t="s">
        <v>40</v>
      </c>
      <c r="D114" s="14"/>
      <c r="E114" s="14"/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 t="s">
        <v>66</v>
      </c>
      <c r="B116" s="14"/>
      <c r="C116" s="14"/>
      <c r="D116" s="14"/>
      <c r="E116" s="14"/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4"/>
      <c r="B118" s="14"/>
      <c r="C118" s="14"/>
      <c r="D118" s="14"/>
      <c r="E118" s="14"/>
      <c r="F118" s="14"/>
      <c r="G118" s="14"/>
    </row>
    <row r="119" spans="1:7" ht="12.75">
      <c r="A119" s="14"/>
      <c r="B119" s="14"/>
      <c r="C119" s="14"/>
      <c r="D119" s="14"/>
      <c r="E119" s="14"/>
      <c r="F119" s="14"/>
      <c r="G119" s="14"/>
    </row>
    <row r="120" spans="1:7" ht="12.75">
      <c r="A120" s="14"/>
      <c r="B120" s="14"/>
      <c r="C120" s="14"/>
      <c r="D120" s="14"/>
      <c r="E120" s="14"/>
      <c r="F120" s="14"/>
      <c r="G120" s="1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</sheetData>
  <sheetProtection/>
  <mergeCells count="12">
    <mergeCell ref="B4:B5"/>
    <mergeCell ref="A56:F56"/>
    <mergeCell ref="A102:F102"/>
    <mergeCell ref="A1:F1"/>
    <mergeCell ref="A2:F2"/>
    <mergeCell ref="B3:F3"/>
    <mergeCell ref="A3:A5"/>
    <mergeCell ref="A21:F21"/>
    <mergeCell ref="A60:F60"/>
    <mergeCell ref="A99:F99"/>
    <mergeCell ref="A95:F95"/>
    <mergeCell ref="C4:F4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6" t="s">
        <v>0</v>
      </c>
      <c r="B1" s="26" t="s">
        <v>1</v>
      </c>
      <c r="C1" s="26"/>
      <c r="D1" s="26"/>
      <c r="E1" s="26"/>
      <c r="F1" s="26"/>
    </row>
    <row r="2" spans="1:6" ht="12.75">
      <c r="A2" s="26"/>
      <c r="B2" s="26" t="s">
        <v>2</v>
      </c>
      <c r="C2" s="26" t="s">
        <v>3</v>
      </c>
      <c r="D2" s="26"/>
      <c r="E2" s="26"/>
      <c r="F2" s="26"/>
    </row>
    <row r="3" spans="1:6" ht="12.75">
      <c r="A3" s="26"/>
      <c r="B3" s="26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4"/>
      <c r="B12" s="2"/>
      <c r="C12" s="2"/>
      <c r="D12" s="2"/>
      <c r="E12" s="2"/>
      <c r="F12" s="2"/>
    </row>
    <row r="13" spans="1:6" ht="12.75">
      <c r="A13" s="25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Лунтик</cp:lastModifiedBy>
  <cp:lastPrinted>2018-01-24T11:46:37Z</cp:lastPrinted>
  <dcterms:created xsi:type="dcterms:W3CDTF">2012-06-28T06:51:49Z</dcterms:created>
  <dcterms:modified xsi:type="dcterms:W3CDTF">2018-01-31T16:26:16Z</dcterms:modified>
  <cp:category/>
  <cp:version/>
  <cp:contentType/>
  <cp:contentStatus/>
</cp:coreProperties>
</file>